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ana Stepankova\OneDrive - Alpenstav, s.r.o\Alpenstav\002_Zakázky_Obchod a příprava\2024\Z240179_EKOLTES_SO15_biosolární střecha\nabídka\zadávací dokumentace\"/>
    </mc:Choice>
  </mc:AlternateContent>
  <bookViews>
    <workbookView xWindow="0" yWindow="0" windowWidth="0" windowHeight="0"/>
  </bookViews>
  <sheets>
    <sheet name="Rekapitulace stavby" sheetId="1" r:id="rId1"/>
    <sheet name="SO15b - EKOLTES_SO15_ze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'SO15b - EKOLTES_SO15_zele...'!$C$120:$K$141</definedName>
    <definedName name="_xlnm.Print_Area" localSheetId="1">'SO15b - EKOLTES_SO15_zele...'!$C$4:$J$76,'SO15b - EKOLTES_SO15_zele...'!$C$82:$J$102,'SO15b - EKOLTES_SO15_zele...'!$C$108:$K$141</definedName>
    <definedName name="_xlnm.Print_Titles" localSheetId="1">'SO15b - EKOLTES_SO15_zele...'!$120:$120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111"/>
  <c i="1" r="L90"/>
  <c r="AM90"/>
  <c r="AM89"/>
  <c r="L89"/>
  <c r="AM87"/>
  <c r="L87"/>
  <c r="L85"/>
  <c r="L84"/>
  <c i="2" r="J134"/>
  <c r="BK125"/>
  <c r="BK141"/>
  <c r="J128"/>
  <c r="BK140"/>
  <c r="J127"/>
  <c r="J140"/>
  <c r="BK126"/>
  <c r="BK136"/>
  <c r="J132"/>
  <c i="1" r="AS94"/>
  <c i="2" r="BK131"/>
  <c r="J141"/>
  <c r="BK129"/>
  <c r="BK139"/>
  <c r="J125"/>
  <c r="BK132"/>
  <c r="J126"/>
  <c r="J123"/>
  <c r="J131"/>
  <c r="J139"/>
  <c r="BK127"/>
  <c r="BK124"/>
  <c r="J136"/>
  <c r="J138"/>
  <c r="BK128"/>
  <c r="BK134"/>
  <c r="BK123"/>
  <c r="BK138"/>
  <c r="J124"/>
  <c r="J129"/>
  <c l="1" r="T130"/>
  <c r="BK130"/>
  <c r="J130"/>
  <c r="J98"/>
  <c r="BK122"/>
  <c r="R130"/>
  <c r="BK137"/>
  <c r="J137"/>
  <c r="J101"/>
  <c r="P122"/>
  <c r="P130"/>
  <c r="P137"/>
  <c r="T122"/>
  <c r="T121"/>
  <c r="R137"/>
  <c r="R122"/>
  <c r="R121"/>
  <c r="T137"/>
  <c r="BK133"/>
  <c r="J133"/>
  <c r="J99"/>
  <c r="BK135"/>
  <c r="J135"/>
  <c r="J100"/>
  <c r="BE126"/>
  <c r="E85"/>
  <c r="J89"/>
  <c r="F92"/>
  <c r="F117"/>
  <c r="BE124"/>
  <c r="BE128"/>
  <c r="BE140"/>
  <c r="J91"/>
  <c r="J92"/>
  <c r="BE123"/>
  <c r="BE125"/>
  <c r="BE127"/>
  <c r="BE129"/>
  <c r="BE132"/>
  <c r="BE136"/>
  <c r="BE138"/>
  <c r="BE139"/>
  <c r="BE141"/>
  <c r="BE131"/>
  <c r="BE134"/>
  <c r="J34"/>
  <c i="1" r="AW95"/>
  <c i="2" r="F34"/>
  <c i="1" r="BA95"/>
  <c r="BA94"/>
  <c r="AW94"/>
  <c r="AK30"/>
  <c i="2" r="F36"/>
  <c i="1" r="BC95"/>
  <c r="BC94"/>
  <c r="AY94"/>
  <c i="2" r="F37"/>
  <c i="1" r="BD95"/>
  <c r="BD94"/>
  <c r="W33"/>
  <c i="2" r="F35"/>
  <c i="1" r="BB95"/>
  <c r="BB94"/>
  <c r="W31"/>
  <c i="2" l="1" r="BK121"/>
  <c r="J121"/>
  <c r="P121"/>
  <c i="1" r="AU95"/>
  <c i="2" r="J122"/>
  <c r="J97"/>
  <c r="J30"/>
  <c i="1" r="AG95"/>
  <c r="AG94"/>
  <c r="AK26"/>
  <c r="W30"/>
  <c r="W32"/>
  <c r="AX94"/>
  <c i="2" r="J33"/>
  <c i="1" r="AV95"/>
  <c r="AT95"/>
  <c r="AN95"/>
  <c r="AU94"/>
  <c i="2" r="F33"/>
  <c i="1" r="AZ95"/>
  <c r="AZ94"/>
  <c r="W29"/>
  <c i="2" l="1" r="J96"/>
  <c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<sst xmlns="http://schemas.openxmlformats.org/spreadsheetml/2006/main">
  <si>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</si>
  <si>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</si>
  <si>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</si>
  <si>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</si>
  <si>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</si>
  <si>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{65c5741b-a920-438e-b6dc-860c85f057c7}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</si>
  <si>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</si>
  <si>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</si>
  <si>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</si>
  <si>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</si>
  <si>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</si>
  <si>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</si>
  <si>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</si>
  <si>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</si>
  <si>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SO15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</si>
  <si>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</si>
  <si>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</si>
  <si>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EKOLTES_SO15_biosolární střecha</t>
  </si>
  <si>
    <t>KSO:</t>
  </si>
  <si>
    <t>CC-CZ:</t>
  </si>
  <si>
    <t>Místo:</t>
  </si>
  <si>
    <t xml:space="preserve"> </t>
  </si>
  <si>
    <t>Datum:</t>
  </si>
  <si>
    <t>23. 10. 2024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</si>
  <si>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</si>
  <si>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</si>
  <si>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</si>
  <si>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</si>
  <si>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</si>
  <si>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</si>
  <si>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</si>
  <si>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</si>
  <si>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</si>
  <si>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</si>
  <si>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</si>
  <si>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</si>
  <si>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</si>
  <si>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</si>
  <si>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</si>
  <si>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</si>
  <si>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</si>
  <si>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</si>
  <si>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</si>
  <si>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</si>
  <si>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</si>
  <si>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</si>
  <si>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</si>
  <si>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</si>
  <si>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</si>
  <si>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</si>
  <si>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</si>
  <si>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</si>
  <si>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</si>
  <si>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</si>
  <si>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</si>
  <si>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</si>
  <si>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</si>
  <si>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</si>
  <si>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</si>
  <si>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</si>
  <si>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</si>
  <si>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</si>
  <si>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</si>
  <si>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</si>
  <si>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</si>
  <si>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</si>
  <si>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</si>
  <si>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</si>
  <si>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</si>
  <si>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</si>
  <si>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</si>
  <si>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</si>
  <si>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</si>
  <si>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</si>
  <si>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</si>
  <si>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</si>
  <si>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</si>
  <si>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</si>
  <si>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</si>
  <si>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SO15b</t>
  </si>
  <si>
    <t>EKOLTES_SO15_zelená střecha</t>
  </si>
  <si>
    <t>STA</t>
  </si>
  <si>
    <t>1</t>
  </si>
  <si>
    <t>{0e3891b5-79d4-477a-910b-a34dd12e19e6}</t>
  </si>
  <si>
    <t>2</t>
  </si>
  <si>
    <t>KRYCÍ LIST SOUPISU PRACÍ</t>
  </si>
  <si>
    <t>Objekt:</t>
  </si>
  <si>
    <t>SO15b - EKOLTES_SO15_zelená střecha</t>
  </si>
  <si>
    <t>REKAPITULACE ČLENĚNÍ SOUPISU PRACÍ</t>
  </si>
  <si>
    <t>Kód dílu - Popis</t>
  </si>
  <si>
    <t>Cena celkem [CZK]</t>
  </si>
  <si>
    <t>Náklady ze soupisu prací</t>
  </si>
  <si>
    <t>-1</t>
  </si>
  <si>
    <t>SO 01.1 - MATERIÁL - ZELENÁ STŘECHA</t>
  </si>
  <si>
    <t>SO 01.2 - DOPLŇKY - ZELENÁ STŘECHA</t>
  </si>
  <si>
    <t>SO 01.3 - MONTÁŽ</t>
  </si>
  <si>
    <t>SO 01.4 - ZÁVLAHA</t>
  </si>
  <si>
    <t>VRN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</si>
  <si>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</si>
  <si>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</si>
  <si>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</si>
  <si>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</si>
  <si>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</si>
  <si>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</si>
  <si>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</si>
  <si>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</si>
  <si>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</si>
  <si>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</si>
  <si>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</si>
  <si>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</si>
  <si>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</si>
  <si>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 01.1</t>
  </si>
  <si>
    <t>MATERIÁL - ZELENÁ STŘECHA</t>
  </si>
  <si>
    <t>ROZPOCET</t>
  </si>
  <si>
    <t>M</t>
  </si>
  <si>
    <t>69334504</t>
  </si>
  <si>
    <t>koberec rozchodníkový vegetačních střech</t>
  </si>
  <si>
    <t>m2</t>
  </si>
  <si>
    <t>CS ÚRS 2024 02</t>
  </si>
  <si>
    <t>32</t>
  </si>
  <si>
    <t>16</t>
  </si>
  <si>
    <t>-1950496322</t>
  </si>
  <si>
    <t>10321225</t>
  </si>
  <si>
    <t>substrát vegetačních střech extenzivní s nízkým obsahem organické složky</t>
  </si>
  <si>
    <t>m3</t>
  </si>
  <si>
    <t>899076416</t>
  </si>
  <si>
    <t>3</t>
  </si>
  <si>
    <t>69334193</t>
  </si>
  <si>
    <t>deska hydroakumulační vegetačních střech z recyklovaného PES do tl 20mm</t>
  </si>
  <si>
    <t>1696766739</t>
  </si>
  <si>
    <t>4</t>
  </si>
  <si>
    <t>PolR1</t>
  </si>
  <si>
    <t>Drenážní vrstva, perforovaná nopová deska, konstrukční výška min. 16 mm. Ke každému nopu je přilepena speciální jednovláknová tkaná geotextilie. Pevnost v tlaku min. 450 kPa</t>
  </si>
  <si>
    <t>8</t>
  </si>
  <si>
    <t>5</t>
  </si>
  <si>
    <t>69334002</t>
  </si>
  <si>
    <t>textilie ochranná vegetačních střech 300g/m2</t>
  </si>
  <si>
    <t>-2023823345</t>
  </si>
  <si>
    <t>6</t>
  </si>
  <si>
    <t>58337403</t>
  </si>
  <si>
    <t>kamenivo dekorační (kačírek) frakce 16/32</t>
  </si>
  <si>
    <t>t</t>
  </si>
  <si>
    <t>-855856744</t>
  </si>
  <si>
    <t>7</t>
  </si>
  <si>
    <t>PolR2</t>
  </si>
  <si>
    <t>kamenivo dekorační (kačírek) frakce 16/32 | baleno pytlovaný 0,015 m3</t>
  </si>
  <si>
    <t>ks</t>
  </si>
  <si>
    <t>14</t>
  </si>
  <si>
    <t>SO 01.2</t>
  </si>
  <si>
    <t>DOPLŇKY - ZELENÁ STŘECHA</t>
  </si>
  <si>
    <t>69334030</t>
  </si>
  <si>
    <t>lišta kačírková Al výška 60-90mm (přesně 80 mm)</t>
  </si>
  <si>
    <t>m</t>
  </si>
  <si>
    <t>619616045</t>
  </si>
  <si>
    <t>9</t>
  </si>
  <si>
    <t>PolR3</t>
  </si>
  <si>
    <t>Dělící lišta perforovaná z poplastovaného plechu v. 80 mm, RAL 7016 antracit</t>
  </si>
  <si>
    <t>bm</t>
  </si>
  <si>
    <t>18</t>
  </si>
  <si>
    <t>SO 01.3</t>
  </si>
  <si>
    <t>MONTÁŽ</t>
  </si>
  <si>
    <t>10</t>
  </si>
  <si>
    <t>K</t>
  </si>
  <si>
    <t>Pol13</t>
  </si>
  <si>
    <t>Cena za montáž</t>
  </si>
  <si>
    <t>kpl</t>
  </si>
  <si>
    <t>20</t>
  </si>
  <si>
    <t>SO 01.4</t>
  </si>
  <si>
    <t>ZÁVLAHA</t>
  </si>
  <si>
    <t>11</t>
  </si>
  <si>
    <t>PolR4</t>
  </si>
  <si>
    <t>Dodávka a montáž automatické kapénkové závlahy pro zelenou střechu (přívod vody na střechu, přívod elektro pro řídící jednotku, WIFI nebo UTP kabel zajistí Objednatel)</t>
  </si>
  <si>
    <t>-1233252194</t>
  </si>
  <si>
    <t>VRN</t>
  </si>
  <si>
    <t>VRN1</t>
  </si>
  <si>
    <t>Vnitrostavenisštní doprava</t>
  </si>
  <si>
    <t>1024</t>
  </si>
  <si>
    <t>22</t>
  </si>
  <si>
    <t>13</t>
  </si>
  <si>
    <t>VRN2</t>
  </si>
  <si>
    <t>Doprava materiálu</t>
  </si>
  <si>
    <t>26</t>
  </si>
  <si>
    <t>VRN3</t>
  </si>
  <si>
    <t>Likvidace odpadu</t>
  </si>
  <si>
    <t>30</t>
  </si>
  <si>
    <t>15</t>
  </si>
  <si>
    <t>VRN4</t>
  </si>
  <si>
    <t>Doprava osobní</t>
  </si>
  <si>
    <t>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</si>
</sst>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47.25" customHeight="1">
      <c r="B23" s="17"/>
      <c r="C23" s="18"/>
      <c r="D23" s="18"/>
      <c r="E23" s="32" t="s">
        <v>33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35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36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37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38</v>
      </c>
      <c r="E29" s="43"/>
      <c r="F29" s="28" t="s">
        <v>39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40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41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42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43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52" t="s">
        <v>46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49</v>
      </c>
      <c r="AI60" s="38"/>
      <c r="AJ60" s="38"/>
      <c r="AK60" s="38"/>
      <c r="AL60" s="38"/>
      <c r="AM60" s="60" t="s">
        <v>50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51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52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49</v>
      </c>
      <c r="AI75" s="38"/>
      <c r="AJ75" s="38"/>
      <c r="AK75" s="38"/>
      <c r="AL75" s="38"/>
      <c r="AM75" s="60" t="s">
        <v>50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SO15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EKOLTES_SO15_biosolární střecha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23. 10. 2024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54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55</v>
      </c>
      <c r="D92" s="90"/>
      <c r="E92" s="90"/>
      <c r="F92" s="90"/>
      <c r="G92" s="90"/>
      <c r="H92" s="91"/>
      <c r="I92" s="92" t="s">
        <v>56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57</v>
      </c>
      <c r="AH92" s="90"/>
      <c r="AI92" s="90"/>
      <c r="AJ92" s="90"/>
      <c r="AK92" s="90"/>
      <c r="AL92" s="90"/>
      <c r="AM92" s="90"/>
      <c r="AN92" s="92" t="s">
        <v>58</v>
      </c>
      <c r="AO92" s="90"/>
      <c r="AP92" s="94"/>
      <c r="AQ92" s="95" t="s">
        <v>59</v>
      </c>
      <c r="AR92" s="40"/>
      <c r="AS92" s="96" t="s">
        <v>60</v>
      </c>
      <c r="AT92" s="97" t="s">
        <v>61</v>
      </c>
      <c r="AU92" s="97" t="s">
        <v>62</v>
      </c>
      <c r="AV92" s="97" t="s">
        <v>63</v>
      </c>
      <c r="AW92" s="97" t="s">
        <v>64</v>
      </c>
      <c r="AX92" s="97" t="s">
        <v>65</v>
      </c>
      <c r="AY92" s="97" t="s">
        <v>66</v>
      </c>
      <c r="AZ92" s="97" t="s">
        <v>67</v>
      </c>
      <c r="BA92" s="97" t="s">
        <v>68</v>
      </c>
      <c r="BB92" s="97" t="s">
        <v>69</v>
      </c>
      <c r="BC92" s="97" t="s">
        <v>70</v>
      </c>
      <c r="BD92" s="98" t="s">
        <v>71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72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73</v>
      </c>
      <c r="BT94" s="113" t="s">
        <v>74</v>
      </c>
      <c r="BU94" s="114" t="s">
        <v>75</v>
      </c>
      <c r="BV94" s="113" t="s">
        <v>76</v>
      </c>
      <c r="BW94" s="113" t="s">
        <v>5</v>
      </c>
      <c r="BX94" s="113" t="s">
        <v>77</v>
      </c>
      <c r="CL94" s="113" t="s">
        <v>1</v>
      </c>
    </row>
    <row r="95" s="7" customFormat="1" ht="16.5" customHeight="1">
      <c r="A95" s="115" t="s">
        <v>78</v>
      </c>
      <c r="B95" s="116"/>
      <c r="C95" s="117"/>
      <c r="D95" s="118" t="s">
        <v>79</v>
      </c>
      <c r="E95" s="118"/>
      <c r="F95" s="118"/>
      <c r="G95" s="118"/>
      <c r="H95" s="118"/>
      <c r="I95" s="119"/>
      <c r="J95" s="118" t="s">
        <v>80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'SO15b - EKOLTES_SO15_zele...'!J30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'SO15b - EKOLTES_SO15_zele...'!P121</f>
        <v>0</v>
      </c>
      <c r="AV95" s="124">
        <f>'SO15b - EKOLTES_SO15_zele...'!J33</f>
        <v>0</v>
      </c>
      <c r="AW95" s="124">
        <f>'SO15b - EKOLTES_SO15_zele...'!J34</f>
        <v>0</v>
      </c>
      <c r="AX95" s="124">
        <f>'SO15b - EKOLTES_SO15_zele...'!J35</f>
        <v>0</v>
      </c>
      <c r="AY95" s="124">
        <f>'SO15b - EKOLTES_SO15_zele...'!J36</f>
        <v>0</v>
      </c>
      <c r="AZ95" s="124">
        <f>'SO15b - EKOLTES_SO15_zele...'!F33</f>
        <v>0</v>
      </c>
      <c r="BA95" s="124">
        <f>'SO15b - EKOLTES_SO15_zele...'!F34</f>
        <v>0</v>
      </c>
      <c r="BB95" s="124">
        <f>'SO15b - EKOLTES_SO15_zele...'!F35</f>
        <v>0</v>
      </c>
      <c r="BC95" s="124">
        <f>'SO15b - EKOLTES_SO15_zele...'!F36</f>
        <v>0</v>
      </c>
      <c r="BD95" s="126">
        <f>'SO15b - EKOLTES_SO15_zele...'!F37</f>
        <v>0</v>
      </c>
      <c r="BE95" s="7"/>
      <c r="BT95" s="127" t="s">
        <v>82</v>
      </c>
      <c r="BV95" s="127" t="s">
        <v>76</v>
      </c>
      <c r="BW95" s="127" t="s">
        <v>83</v>
      </c>
      <c r="BX95" s="127" t="s">
        <v>5</v>
      </c>
      <c r="CL95" s="127" t="s">
        <v>1</v>
      </c>
      <c r="CM95" s="127" t="s">
        <v>84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1UKv234tOKTCJPP5pgIR3x1A41iLQs12m0BiTPgXy4P9H88/VBNCNQ7KzHwPS2KG+M833EFe3E0mHzBnWOPfvw==" hashValue="Fge32ePMpNCZuyXWVPL4UchdmTKdshfhdB5qk7LG61GztsOHa8xsbVCe7rbXODi/q1jDWJIz7cm5RAEA0Gtzh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15b - EKOLTES_SO15_ze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84</v>
      </c>
    </row>
    <row r="4" s="1" customFormat="1" ht="24.96" customHeight="1">
      <c r="B4" s="16"/>
      <c r="D4" s="130" t="s">
        <v>85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16</v>
      </c>
      <c r="L6" s="16"/>
    </row>
    <row r="7" s="1" customFormat="1" ht="16.5" customHeight="1">
      <c r="B7" s="16"/>
      <c r="E7" s="133" t="str">
        <f>'Rekapitulace stavby'!K6</f>
        <v>EKOLTES_SO15_biosolární střecha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86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4" t="s">
        <v>87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23. 10. 2024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tr">
        <f>IF('Rekapitulace stavby'!E11="","",'Rekapitulace stavby'!E11)</f>
        <v xml:space="preserve"> </v>
      </c>
      <c r="F15" s="34"/>
      <c r="G15" s="34"/>
      <c r="H15" s="34"/>
      <c r="I15" s="132" t="s">
        <v>26</v>
      </c>
      <c r="J15" s="135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27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29</v>
      </c>
      <c r="E20" s="34"/>
      <c r="F20" s="34"/>
      <c r="G20" s="34"/>
      <c r="H20" s="34"/>
      <c r="I20" s="132" t="s">
        <v>25</v>
      </c>
      <c r="J20" s="135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tr">
        <f>IF('Rekapitulace stavby'!E17="","",'Rekapitulace stavby'!E17)</f>
        <v xml:space="preserve"> </v>
      </c>
      <c r="F21" s="34"/>
      <c r="G21" s="34"/>
      <c r="H21" s="34"/>
      <c r="I21" s="132" t="s">
        <v>26</v>
      </c>
      <c r="J21" s="135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31</v>
      </c>
      <c r="E23" s="34"/>
      <c r="F23" s="34"/>
      <c r="G23" s="34"/>
      <c r="H23" s="34"/>
      <c r="I23" s="132" t="s">
        <v>25</v>
      </c>
      <c r="J23" s="135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tr">
        <f>IF('Rekapitulace stavby'!E20="","",'Rekapitulace stavby'!E20)</f>
        <v xml:space="preserve"> </v>
      </c>
      <c r="F24" s="34"/>
      <c r="G24" s="34"/>
      <c r="H24" s="34"/>
      <c r="I24" s="132" t="s">
        <v>26</v>
      </c>
      <c r="J24" s="135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2" t="s">
        <v>34</v>
      </c>
      <c r="E30" s="34"/>
      <c r="F30" s="34"/>
      <c r="G30" s="34"/>
      <c r="H30" s="34"/>
      <c r="I30" s="34"/>
      <c r="J30" s="143">
        <f>ROUND(J121,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4" t="s">
        <v>36</v>
      </c>
      <c r="G32" s="34"/>
      <c r="H32" s="34"/>
      <c r="I32" s="144" t="s">
        <v>35</v>
      </c>
      <c r="J32" s="144" t="s">
        <v>37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5" t="s">
        <v>38</v>
      </c>
      <c r="E33" s="132" t="s">
        <v>39</v>
      </c>
      <c r="F33" s="146">
        <f>ROUND((SUM(BE121:BE141)),  2)</f>
        <v>0</v>
      </c>
      <c r="G33" s="34"/>
      <c r="H33" s="34"/>
      <c r="I33" s="147">
        <v>0.20999999999999999</v>
      </c>
      <c r="J33" s="146">
        <f>ROUND(((SUM(BE121:BE141))*I33),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2" t="s">
        <v>40</v>
      </c>
      <c r="F34" s="146">
        <f>ROUND((SUM(BF121:BF141)),  2)</f>
        <v>0</v>
      </c>
      <c r="G34" s="34"/>
      <c r="H34" s="34"/>
      <c r="I34" s="147">
        <v>0.12</v>
      </c>
      <c r="J34" s="146">
        <f>ROUND(((SUM(BF121:BF141))*I34),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41</v>
      </c>
      <c r="F35" s="146">
        <f>ROUND((SUM(BG121:BG141)),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42</v>
      </c>
      <c r="F36" s="146">
        <f>ROUND((SUM(BH121:BH141)),  2)</f>
        <v>0</v>
      </c>
      <c r="G36" s="34"/>
      <c r="H36" s="34"/>
      <c r="I36" s="147">
        <v>0.12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43</v>
      </c>
      <c r="F37" s="146">
        <f>ROUND((SUM(BI121:BI141)),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8"/>
      <c r="D39" s="149" t="s">
        <v>44</v>
      </c>
      <c r="E39" s="150"/>
      <c r="F39" s="150"/>
      <c r="G39" s="151" t="s">
        <v>45</v>
      </c>
      <c r="H39" s="152" t="s">
        <v>46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5" t="s">
        <v>47</v>
      </c>
      <c r="E50" s="156"/>
      <c r="F50" s="156"/>
      <c r="G50" s="155" t="s">
        <v>48</v>
      </c>
      <c r="H50" s="156"/>
      <c r="I50" s="156"/>
      <c r="J50" s="156"/>
      <c r="K50" s="156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7" t="s">
        <v>49</v>
      </c>
      <c r="E61" s="158"/>
      <c r="F61" s="159" t="s">
        <v>50</v>
      </c>
      <c r="G61" s="157" t="s">
        <v>49</v>
      </c>
      <c r="H61" s="158"/>
      <c r="I61" s="158"/>
      <c r="J61" s="160" t="s">
        <v>50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5" t="s">
        <v>51</v>
      </c>
      <c r="E65" s="161"/>
      <c r="F65" s="161"/>
      <c r="G65" s="155" t="s">
        <v>52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7" t="s">
        <v>49</v>
      </c>
      <c r="E76" s="158"/>
      <c r="F76" s="159" t="s">
        <v>50</v>
      </c>
      <c r="G76" s="157" t="s">
        <v>49</v>
      </c>
      <c r="H76" s="158"/>
      <c r="I76" s="158"/>
      <c r="J76" s="160" t="s">
        <v>50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88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6" t="str">
        <f>E7</f>
        <v>EKOLTES_SO15_biosolární střecha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86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SO15b - EKOLTES_SO15_zelená střecha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23. 10. 2024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89</v>
      </c>
      <c r="D94" s="168"/>
      <c r="E94" s="168"/>
      <c r="F94" s="168"/>
      <c r="G94" s="168"/>
      <c r="H94" s="168"/>
      <c r="I94" s="168"/>
      <c r="J94" s="169" t="s">
        <v>90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91</v>
      </c>
      <c r="D96" s="36"/>
      <c r="E96" s="36"/>
      <c r="F96" s="36"/>
      <c r="G96" s="36"/>
      <c r="H96" s="36"/>
      <c r="I96" s="36"/>
      <c r="J96" s="106">
        <f>J121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92</v>
      </c>
    </row>
    <row r="97" s="9" customFormat="1" ht="24.96" customHeight="1">
      <c r="A97" s="9"/>
      <c r="B97" s="171"/>
      <c r="C97" s="172"/>
      <c r="D97" s="173" t="s">
        <v>93</v>
      </c>
      <c r="E97" s="174"/>
      <c r="F97" s="174"/>
      <c r="G97" s="174"/>
      <c r="H97" s="174"/>
      <c r="I97" s="174"/>
      <c r="J97" s="175">
        <f>J122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1"/>
      <c r="C98" s="172"/>
      <c r="D98" s="173" t="s">
        <v>94</v>
      </c>
      <c r="E98" s="174"/>
      <c r="F98" s="174"/>
      <c r="G98" s="174"/>
      <c r="H98" s="174"/>
      <c r="I98" s="174"/>
      <c r="J98" s="175">
        <f>J130</f>
        <v>0</v>
      </c>
      <c r="K98" s="172"/>
      <c r="L98" s="17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1"/>
      <c r="C99" s="172"/>
      <c r="D99" s="173" t="s">
        <v>95</v>
      </c>
      <c r="E99" s="174"/>
      <c r="F99" s="174"/>
      <c r="G99" s="174"/>
      <c r="H99" s="174"/>
      <c r="I99" s="174"/>
      <c r="J99" s="175">
        <f>J133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1"/>
      <c r="C100" s="172"/>
      <c r="D100" s="173" t="s">
        <v>96</v>
      </c>
      <c r="E100" s="174"/>
      <c r="F100" s="174"/>
      <c r="G100" s="174"/>
      <c r="H100" s="174"/>
      <c r="I100" s="174"/>
      <c r="J100" s="175">
        <f>J135</f>
        <v>0</v>
      </c>
      <c r="K100" s="172"/>
      <c r="L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1"/>
      <c r="C101" s="172"/>
      <c r="D101" s="173" t="s">
        <v>97</v>
      </c>
      <c r="E101" s="174"/>
      <c r="F101" s="174"/>
      <c r="G101" s="174"/>
      <c r="H101" s="174"/>
      <c r="I101" s="174"/>
      <c r="J101" s="175">
        <f>J137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98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6"/>
      <c r="D111" s="36"/>
      <c r="E111" s="166" t="str">
        <f>E7</f>
        <v>EKOLTES_SO15_biosolární střecha</v>
      </c>
      <c r="F111" s="28"/>
      <c r="G111" s="28"/>
      <c r="H111" s="28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86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E9</f>
        <v>SO15b - EKOLTES_SO15_zelená střecha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F12</f>
        <v xml:space="preserve"> </v>
      </c>
      <c r="G115" s="36"/>
      <c r="H115" s="36"/>
      <c r="I115" s="28" t="s">
        <v>22</v>
      </c>
      <c r="J115" s="75" t="str">
        <f>IF(J12="","",J12)</f>
        <v>23. 10. 2024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E15</f>
        <v xml:space="preserve"> </v>
      </c>
      <c r="G117" s="36"/>
      <c r="H117" s="36"/>
      <c r="I117" s="28" t="s">
        <v>29</v>
      </c>
      <c r="J117" s="32" t="str">
        <f>E21</f>
        <v xml:space="preserve"> 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6"/>
      <c r="E118" s="36"/>
      <c r="F118" s="23" t="str">
        <f>IF(E18="","",E18)</f>
        <v>Vyplň údaj</v>
      </c>
      <c r="G118" s="36"/>
      <c r="H118" s="36"/>
      <c r="I118" s="28" t="s">
        <v>31</v>
      </c>
      <c r="J118" s="32" t="str">
        <f>E24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77"/>
      <c r="B120" s="178"/>
      <c r="C120" s="179" t="s">
        <v>99</v>
      </c>
      <c r="D120" s="180" t="s">
        <v>59</v>
      </c>
      <c r="E120" s="180" t="s">
        <v>55</v>
      </c>
      <c r="F120" s="180" t="s">
        <v>56</v>
      </c>
      <c r="G120" s="180" t="s">
        <v>100</v>
      </c>
      <c r="H120" s="180" t="s">
        <v>101</v>
      </c>
      <c r="I120" s="180" t="s">
        <v>102</v>
      </c>
      <c r="J120" s="180" t="s">
        <v>90</v>
      </c>
      <c r="K120" s="181" t="s">
        <v>103</v>
      </c>
      <c r="L120" s="182"/>
      <c r="M120" s="96" t="s">
        <v>1</v>
      </c>
      <c r="N120" s="97" t="s">
        <v>38</v>
      </c>
      <c r="O120" s="97" t="s">
        <v>104</v>
      </c>
      <c r="P120" s="97" t="s">
        <v>105</v>
      </c>
      <c r="Q120" s="97" t="s">
        <v>106</v>
      </c>
      <c r="R120" s="97" t="s">
        <v>107</v>
      </c>
      <c r="S120" s="97" t="s">
        <v>108</v>
      </c>
      <c r="T120" s="98" t="s">
        <v>109</v>
      </c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</row>
    <row r="121" s="2" customFormat="1" ht="22.8" customHeight="1">
      <c r="A121" s="34"/>
      <c r="B121" s="35"/>
      <c r="C121" s="103" t="s">
        <v>110</v>
      </c>
      <c r="D121" s="36"/>
      <c r="E121" s="36"/>
      <c r="F121" s="36"/>
      <c r="G121" s="36"/>
      <c r="H121" s="36"/>
      <c r="I121" s="36"/>
      <c r="J121" s="183">
        <f>BK121</f>
        <v>0</v>
      </c>
      <c r="K121" s="36"/>
      <c r="L121" s="40"/>
      <c r="M121" s="99"/>
      <c r="N121" s="184"/>
      <c r="O121" s="100"/>
      <c r="P121" s="185">
        <f>P122+P130+P133+P135+P137</f>
        <v>0</v>
      </c>
      <c r="Q121" s="100"/>
      <c r="R121" s="185">
        <f>R122+R130+R133+R135+R137</f>
        <v>12.98664</v>
      </c>
      <c r="S121" s="100"/>
      <c r="T121" s="186">
        <f>T122+T130+T133+T135+T137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73</v>
      </c>
      <c r="AU121" s="13" t="s">
        <v>92</v>
      </c>
      <c r="BK121" s="187">
        <f>BK122+BK130+BK133+BK135+BK137</f>
        <v>0</v>
      </c>
    </row>
    <row r="122" s="11" customFormat="1" ht="25.92" customHeight="1">
      <c r="A122" s="11"/>
      <c r="B122" s="188"/>
      <c r="C122" s="189"/>
      <c r="D122" s="190" t="s">
        <v>73</v>
      </c>
      <c r="E122" s="191" t="s">
        <v>111</v>
      </c>
      <c r="F122" s="191" t="s">
        <v>112</v>
      </c>
      <c r="G122" s="189"/>
      <c r="H122" s="189"/>
      <c r="I122" s="192"/>
      <c r="J122" s="193">
        <f>BK122</f>
        <v>0</v>
      </c>
      <c r="K122" s="189"/>
      <c r="L122" s="194"/>
      <c r="M122" s="195"/>
      <c r="N122" s="196"/>
      <c r="O122" s="196"/>
      <c r="P122" s="197">
        <f>SUM(P123:P129)</f>
        <v>0</v>
      </c>
      <c r="Q122" s="196"/>
      <c r="R122" s="197">
        <f>SUM(R123:R129)</f>
        <v>12.95664</v>
      </c>
      <c r="S122" s="196"/>
      <c r="T122" s="198">
        <f>SUM(T123:T129)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9" t="s">
        <v>82</v>
      </c>
      <c r="AT122" s="200" t="s">
        <v>73</v>
      </c>
      <c r="AU122" s="200" t="s">
        <v>74</v>
      </c>
      <c r="AY122" s="199" t="s">
        <v>113</v>
      </c>
      <c r="BK122" s="201">
        <f>SUM(BK123:BK129)</f>
        <v>0</v>
      </c>
    </row>
    <row r="123" s="2" customFormat="1" ht="16.5" customHeight="1">
      <c r="A123" s="34"/>
      <c r="B123" s="35"/>
      <c r="C123" s="202" t="s">
        <v>82</v>
      </c>
      <c r="D123" s="202" t="s">
        <v>114</v>
      </c>
      <c r="E123" s="203" t="s">
        <v>115</v>
      </c>
      <c r="F123" s="204" t="s">
        <v>116</v>
      </c>
      <c r="G123" s="205" t="s">
        <v>117</v>
      </c>
      <c r="H123" s="206">
        <v>149</v>
      </c>
      <c r="I123" s="207"/>
      <c r="J123" s="208">
        <f>ROUND(I123*H123,2)</f>
        <v>0</v>
      </c>
      <c r="K123" s="204" t="s">
        <v>118</v>
      </c>
      <c r="L123" s="209"/>
      <c r="M123" s="210" t="s">
        <v>1</v>
      </c>
      <c r="N123" s="211" t="s">
        <v>39</v>
      </c>
      <c r="O123" s="87"/>
      <c r="P123" s="212">
        <f>O123*H123</f>
        <v>0</v>
      </c>
      <c r="Q123" s="212">
        <v>0.010999999999999999</v>
      </c>
      <c r="R123" s="212">
        <f>Q123*H123</f>
        <v>1.639</v>
      </c>
      <c r="S123" s="212">
        <v>0</v>
      </c>
      <c r="T123" s="21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4" t="s">
        <v>119</v>
      </c>
      <c r="AT123" s="214" t="s">
        <v>114</v>
      </c>
      <c r="AU123" s="214" t="s">
        <v>82</v>
      </c>
      <c r="AY123" s="13" t="s">
        <v>113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3" t="s">
        <v>82</v>
      </c>
      <c r="BK123" s="215">
        <f>ROUND(I123*H123,2)</f>
        <v>0</v>
      </c>
      <c r="BL123" s="13" t="s">
        <v>120</v>
      </c>
      <c r="BM123" s="214" t="s">
        <v>121</v>
      </c>
    </row>
    <row r="124" s="2" customFormat="1" ht="24.15" customHeight="1">
      <c r="A124" s="34"/>
      <c r="B124" s="35"/>
      <c r="C124" s="202" t="s">
        <v>84</v>
      </c>
      <c r="D124" s="202" t="s">
        <v>114</v>
      </c>
      <c r="E124" s="203" t="s">
        <v>122</v>
      </c>
      <c r="F124" s="204" t="s">
        <v>123</v>
      </c>
      <c r="G124" s="205" t="s">
        <v>124</v>
      </c>
      <c r="H124" s="206">
        <v>11.9</v>
      </c>
      <c r="I124" s="207"/>
      <c r="J124" s="208">
        <f>ROUND(I124*H124,2)</f>
        <v>0</v>
      </c>
      <c r="K124" s="204" t="s">
        <v>118</v>
      </c>
      <c r="L124" s="209"/>
      <c r="M124" s="210" t="s">
        <v>1</v>
      </c>
      <c r="N124" s="211" t="s">
        <v>39</v>
      </c>
      <c r="O124" s="87"/>
      <c r="P124" s="212">
        <f>O124*H124</f>
        <v>0</v>
      </c>
      <c r="Q124" s="212">
        <v>0.75</v>
      </c>
      <c r="R124" s="212">
        <f>Q124*H124</f>
        <v>8.9250000000000007</v>
      </c>
      <c r="S124" s="212">
        <v>0</v>
      </c>
      <c r="T124" s="21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119</v>
      </c>
      <c r="AT124" s="214" t="s">
        <v>114</v>
      </c>
      <c r="AU124" s="214" t="s">
        <v>82</v>
      </c>
      <c r="AY124" s="13" t="s">
        <v>113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3" t="s">
        <v>82</v>
      </c>
      <c r="BK124" s="215">
        <f>ROUND(I124*H124,2)</f>
        <v>0</v>
      </c>
      <c r="BL124" s="13" t="s">
        <v>120</v>
      </c>
      <c r="BM124" s="214" t="s">
        <v>125</v>
      </c>
    </row>
    <row r="125" s="2" customFormat="1" ht="24.15" customHeight="1">
      <c r="A125" s="34"/>
      <c r="B125" s="35"/>
      <c r="C125" s="202" t="s">
        <v>126</v>
      </c>
      <c r="D125" s="202" t="s">
        <v>114</v>
      </c>
      <c r="E125" s="203" t="s">
        <v>127</v>
      </c>
      <c r="F125" s="204" t="s">
        <v>128</v>
      </c>
      <c r="G125" s="205" t="s">
        <v>117</v>
      </c>
      <c r="H125" s="206">
        <v>166.31999999999999</v>
      </c>
      <c r="I125" s="207"/>
      <c r="J125" s="208">
        <f>ROUND(I125*H125,2)</f>
        <v>0</v>
      </c>
      <c r="K125" s="204" t="s">
        <v>118</v>
      </c>
      <c r="L125" s="209"/>
      <c r="M125" s="210" t="s">
        <v>1</v>
      </c>
      <c r="N125" s="211" t="s">
        <v>39</v>
      </c>
      <c r="O125" s="87"/>
      <c r="P125" s="212">
        <f>O125*H125</f>
        <v>0</v>
      </c>
      <c r="Q125" s="212">
        <v>0.002</v>
      </c>
      <c r="R125" s="212">
        <f>Q125*H125</f>
        <v>0.33263999999999999</v>
      </c>
      <c r="S125" s="212">
        <v>0</v>
      </c>
      <c r="T125" s="21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119</v>
      </c>
      <c r="AT125" s="214" t="s">
        <v>114</v>
      </c>
      <c r="AU125" s="214" t="s">
        <v>82</v>
      </c>
      <c r="AY125" s="13" t="s">
        <v>113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3" t="s">
        <v>82</v>
      </c>
      <c r="BK125" s="215">
        <f>ROUND(I125*H125,2)</f>
        <v>0</v>
      </c>
      <c r="BL125" s="13" t="s">
        <v>120</v>
      </c>
      <c r="BM125" s="214" t="s">
        <v>129</v>
      </c>
    </row>
    <row r="126" s="2" customFormat="1" ht="49.05" customHeight="1">
      <c r="A126" s="34"/>
      <c r="B126" s="35"/>
      <c r="C126" s="202" t="s">
        <v>130</v>
      </c>
      <c r="D126" s="202" t="s">
        <v>114</v>
      </c>
      <c r="E126" s="203" t="s">
        <v>131</v>
      </c>
      <c r="F126" s="204" t="s">
        <v>132</v>
      </c>
      <c r="G126" s="205" t="s">
        <v>117</v>
      </c>
      <c r="H126" s="206">
        <v>28.75</v>
      </c>
      <c r="I126" s="207"/>
      <c r="J126" s="208">
        <f>ROUND(I126*H126,2)</f>
        <v>0</v>
      </c>
      <c r="K126" s="204" t="s">
        <v>1</v>
      </c>
      <c r="L126" s="209"/>
      <c r="M126" s="210" t="s">
        <v>1</v>
      </c>
      <c r="N126" s="211" t="s">
        <v>39</v>
      </c>
      <c r="O126" s="8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119</v>
      </c>
      <c r="AT126" s="214" t="s">
        <v>114</v>
      </c>
      <c r="AU126" s="214" t="s">
        <v>82</v>
      </c>
      <c r="AY126" s="13" t="s">
        <v>113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3" t="s">
        <v>82</v>
      </c>
      <c r="BK126" s="215">
        <f>ROUND(I126*H126,2)</f>
        <v>0</v>
      </c>
      <c r="BL126" s="13" t="s">
        <v>120</v>
      </c>
      <c r="BM126" s="214" t="s">
        <v>133</v>
      </c>
    </row>
    <row r="127" s="2" customFormat="1" ht="16.5" customHeight="1">
      <c r="A127" s="34"/>
      <c r="B127" s="35"/>
      <c r="C127" s="202" t="s">
        <v>134</v>
      </c>
      <c r="D127" s="202" t="s">
        <v>114</v>
      </c>
      <c r="E127" s="203" t="s">
        <v>135</v>
      </c>
      <c r="F127" s="204" t="s">
        <v>136</v>
      </c>
      <c r="G127" s="205" t="s">
        <v>117</v>
      </c>
      <c r="H127" s="206">
        <v>200</v>
      </c>
      <c r="I127" s="207"/>
      <c r="J127" s="208">
        <f>ROUND(I127*H127,2)</f>
        <v>0</v>
      </c>
      <c r="K127" s="204" t="s">
        <v>118</v>
      </c>
      <c r="L127" s="209"/>
      <c r="M127" s="210" t="s">
        <v>1</v>
      </c>
      <c r="N127" s="211" t="s">
        <v>39</v>
      </c>
      <c r="O127" s="87"/>
      <c r="P127" s="212">
        <f>O127*H127</f>
        <v>0</v>
      </c>
      <c r="Q127" s="212">
        <v>0.00029999999999999997</v>
      </c>
      <c r="R127" s="212">
        <f>Q127*H127</f>
        <v>0.059999999999999998</v>
      </c>
      <c r="S127" s="212">
        <v>0</v>
      </c>
      <c r="T127" s="21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119</v>
      </c>
      <c r="AT127" s="214" t="s">
        <v>114</v>
      </c>
      <c r="AU127" s="214" t="s">
        <v>82</v>
      </c>
      <c r="AY127" s="13" t="s">
        <v>113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3" t="s">
        <v>82</v>
      </c>
      <c r="BK127" s="215">
        <f>ROUND(I127*H127,2)</f>
        <v>0</v>
      </c>
      <c r="BL127" s="13" t="s">
        <v>120</v>
      </c>
      <c r="BM127" s="214" t="s">
        <v>137</v>
      </c>
    </row>
    <row r="128" s="2" customFormat="1" ht="16.5" customHeight="1">
      <c r="A128" s="34"/>
      <c r="B128" s="35"/>
      <c r="C128" s="202" t="s">
        <v>138</v>
      </c>
      <c r="D128" s="202" t="s">
        <v>114</v>
      </c>
      <c r="E128" s="203" t="s">
        <v>139</v>
      </c>
      <c r="F128" s="204" t="s">
        <v>140</v>
      </c>
      <c r="G128" s="205" t="s">
        <v>141</v>
      </c>
      <c r="H128" s="206">
        <v>2</v>
      </c>
      <c r="I128" s="207"/>
      <c r="J128" s="208">
        <f>ROUND(I128*H128,2)</f>
        <v>0</v>
      </c>
      <c r="K128" s="204" t="s">
        <v>118</v>
      </c>
      <c r="L128" s="209"/>
      <c r="M128" s="210" t="s">
        <v>1</v>
      </c>
      <c r="N128" s="211" t="s">
        <v>39</v>
      </c>
      <c r="O128" s="87"/>
      <c r="P128" s="212">
        <f>O128*H128</f>
        <v>0</v>
      </c>
      <c r="Q128" s="212">
        <v>1</v>
      </c>
      <c r="R128" s="212">
        <f>Q128*H128</f>
        <v>2</v>
      </c>
      <c r="S128" s="212">
        <v>0</v>
      </c>
      <c r="T128" s="21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119</v>
      </c>
      <c r="AT128" s="214" t="s">
        <v>114</v>
      </c>
      <c r="AU128" s="214" t="s">
        <v>82</v>
      </c>
      <c r="AY128" s="13" t="s">
        <v>113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3" t="s">
        <v>82</v>
      </c>
      <c r="BK128" s="215">
        <f>ROUND(I128*H128,2)</f>
        <v>0</v>
      </c>
      <c r="BL128" s="13" t="s">
        <v>120</v>
      </c>
      <c r="BM128" s="214" t="s">
        <v>142</v>
      </c>
    </row>
    <row r="129" s="2" customFormat="1" ht="24.15" customHeight="1">
      <c r="A129" s="34"/>
      <c r="B129" s="35"/>
      <c r="C129" s="202" t="s">
        <v>143</v>
      </c>
      <c r="D129" s="202" t="s">
        <v>114</v>
      </c>
      <c r="E129" s="203" t="s">
        <v>144</v>
      </c>
      <c r="F129" s="204" t="s">
        <v>145</v>
      </c>
      <c r="G129" s="205" t="s">
        <v>146</v>
      </c>
      <c r="H129" s="206">
        <v>8</v>
      </c>
      <c r="I129" s="207"/>
      <c r="J129" s="208">
        <f>ROUND(I129*H129,2)</f>
        <v>0</v>
      </c>
      <c r="K129" s="204" t="s">
        <v>1</v>
      </c>
      <c r="L129" s="209"/>
      <c r="M129" s="210" t="s">
        <v>1</v>
      </c>
      <c r="N129" s="211" t="s">
        <v>39</v>
      </c>
      <c r="O129" s="8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119</v>
      </c>
      <c r="AT129" s="214" t="s">
        <v>114</v>
      </c>
      <c r="AU129" s="214" t="s">
        <v>82</v>
      </c>
      <c r="AY129" s="13" t="s">
        <v>113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3" t="s">
        <v>82</v>
      </c>
      <c r="BK129" s="215">
        <f>ROUND(I129*H129,2)</f>
        <v>0</v>
      </c>
      <c r="BL129" s="13" t="s">
        <v>120</v>
      </c>
      <c r="BM129" s="214" t="s">
        <v>147</v>
      </c>
    </row>
    <row r="130" s="11" customFormat="1" ht="25.92" customHeight="1">
      <c r="A130" s="11"/>
      <c r="B130" s="188"/>
      <c r="C130" s="189"/>
      <c r="D130" s="190" t="s">
        <v>73</v>
      </c>
      <c r="E130" s="191" t="s">
        <v>148</v>
      </c>
      <c r="F130" s="191" t="s">
        <v>149</v>
      </c>
      <c r="G130" s="189"/>
      <c r="H130" s="189"/>
      <c r="I130" s="192"/>
      <c r="J130" s="193">
        <f>BK130</f>
        <v>0</v>
      </c>
      <c r="K130" s="189"/>
      <c r="L130" s="194"/>
      <c r="M130" s="195"/>
      <c r="N130" s="196"/>
      <c r="O130" s="196"/>
      <c r="P130" s="197">
        <f>SUM(P131:P132)</f>
        <v>0</v>
      </c>
      <c r="Q130" s="196"/>
      <c r="R130" s="197">
        <f>SUM(R131:R132)</f>
        <v>0.029999999999999999</v>
      </c>
      <c r="S130" s="196"/>
      <c r="T130" s="198">
        <f>SUM(T131:T132)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199" t="s">
        <v>82</v>
      </c>
      <c r="AT130" s="200" t="s">
        <v>73</v>
      </c>
      <c r="AU130" s="200" t="s">
        <v>74</v>
      </c>
      <c r="AY130" s="199" t="s">
        <v>113</v>
      </c>
      <c r="BK130" s="201">
        <f>SUM(BK131:BK132)</f>
        <v>0</v>
      </c>
    </row>
    <row r="131" s="2" customFormat="1" ht="21.75" customHeight="1">
      <c r="A131" s="34"/>
      <c r="B131" s="35"/>
      <c r="C131" s="202" t="s">
        <v>133</v>
      </c>
      <c r="D131" s="202" t="s">
        <v>114</v>
      </c>
      <c r="E131" s="203" t="s">
        <v>150</v>
      </c>
      <c r="F131" s="204" t="s">
        <v>151</v>
      </c>
      <c r="G131" s="205" t="s">
        <v>152</v>
      </c>
      <c r="H131" s="206">
        <v>60</v>
      </c>
      <c r="I131" s="207"/>
      <c r="J131" s="208">
        <f>ROUND(I131*H131,2)</f>
        <v>0</v>
      </c>
      <c r="K131" s="204" t="s">
        <v>118</v>
      </c>
      <c r="L131" s="209"/>
      <c r="M131" s="210" t="s">
        <v>1</v>
      </c>
      <c r="N131" s="211" t="s">
        <v>39</v>
      </c>
      <c r="O131" s="87"/>
      <c r="P131" s="212">
        <f>O131*H131</f>
        <v>0</v>
      </c>
      <c r="Q131" s="212">
        <v>0.00050000000000000001</v>
      </c>
      <c r="R131" s="212">
        <f>Q131*H131</f>
        <v>0.029999999999999999</v>
      </c>
      <c r="S131" s="212">
        <v>0</v>
      </c>
      <c r="T131" s="21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119</v>
      </c>
      <c r="AT131" s="214" t="s">
        <v>114</v>
      </c>
      <c r="AU131" s="214" t="s">
        <v>82</v>
      </c>
      <c r="AY131" s="13" t="s">
        <v>113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3" t="s">
        <v>82</v>
      </c>
      <c r="BK131" s="215">
        <f>ROUND(I131*H131,2)</f>
        <v>0</v>
      </c>
      <c r="BL131" s="13" t="s">
        <v>120</v>
      </c>
      <c r="BM131" s="214" t="s">
        <v>153</v>
      </c>
    </row>
    <row r="132" s="2" customFormat="1" ht="24.15" customHeight="1">
      <c r="A132" s="34"/>
      <c r="B132" s="35"/>
      <c r="C132" s="202" t="s">
        <v>154</v>
      </c>
      <c r="D132" s="202" t="s">
        <v>114</v>
      </c>
      <c r="E132" s="203" t="s">
        <v>155</v>
      </c>
      <c r="F132" s="204" t="s">
        <v>156</v>
      </c>
      <c r="G132" s="205" t="s">
        <v>157</v>
      </c>
      <c r="H132" s="206">
        <v>24</v>
      </c>
      <c r="I132" s="207"/>
      <c r="J132" s="208">
        <f>ROUND(I132*H132,2)</f>
        <v>0</v>
      </c>
      <c r="K132" s="204" t="s">
        <v>1</v>
      </c>
      <c r="L132" s="209"/>
      <c r="M132" s="210" t="s">
        <v>1</v>
      </c>
      <c r="N132" s="211" t="s">
        <v>39</v>
      </c>
      <c r="O132" s="8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119</v>
      </c>
      <c r="AT132" s="214" t="s">
        <v>114</v>
      </c>
      <c r="AU132" s="214" t="s">
        <v>82</v>
      </c>
      <c r="AY132" s="13" t="s">
        <v>113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3" t="s">
        <v>82</v>
      </c>
      <c r="BK132" s="215">
        <f>ROUND(I132*H132,2)</f>
        <v>0</v>
      </c>
      <c r="BL132" s="13" t="s">
        <v>120</v>
      </c>
      <c r="BM132" s="214" t="s">
        <v>158</v>
      </c>
    </row>
    <row r="133" s="11" customFormat="1" ht="25.92" customHeight="1">
      <c r="A133" s="11"/>
      <c r="B133" s="188"/>
      <c r="C133" s="189"/>
      <c r="D133" s="190" t="s">
        <v>73</v>
      </c>
      <c r="E133" s="191" t="s">
        <v>159</v>
      </c>
      <c r="F133" s="191" t="s">
        <v>160</v>
      </c>
      <c r="G133" s="189"/>
      <c r="H133" s="189"/>
      <c r="I133" s="192"/>
      <c r="J133" s="193">
        <f>BK133</f>
        <v>0</v>
      </c>
      <c r="K133" s="189"/>
      <c r="L133" s="194"/>
      <c r="M133" s="195"/>
      <c r="N133" s="196"/>
      <c r="O133" s="196"/>
      <c r="P133" s="197">
        <f>P134</f>
        <v>0</v>
      </c>
      <c r="Q133" s="196"/>
      <c r="R133" s="197">
        <f>R134</f>
        <v>0</v>
      </c>
      <c r="S133" s="196"/>
      <c r="T133" s="198">
        <f>T134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99" t="s">
        <v>82</v>
      </c>
      <c r="AT133" s="200" t="s">
        <v>73</v>
      </c>
      <c r="AU133" s="200" t="s">
        <v>74</v>
      </c>
      <c r="AY133" s="199" t="s">
        <v>113</v>
      </c>
      <c r="BK133" s="201">
        <f>BK134</f>
        <v>0</v>
      </c>
    </row>
    <row r="134" s="2" customFormat="1" ht="16.5" customHeight="1">
      <c r="A134" s="34"/>
      <c r="B134" s="35"/>
      <c r="C134" s="216" t="s">
        <v>161</v>
      </c>
      <c r="D134" s="216" t="s">
        <v>162</v>
      </c>
      <c r="E134" s="217" t="s">
        <v>163</v>
      </c>
      <c r="F134" s="218" t="s">
        <v>164</v>
      </c>
      <c r="G134" s="219" t="s">
        <v>165</v>
      </c>
      <c r="H134" s="220">
        <v>1</v>
      </c>
      <c r="I134" s="221"/>
      <c r="J134" s="222">
        <f>ROUND(I134*H134,2)</f>
        <v>0</v>
      </c>
      <c r="K134" s="218" t="s">
        <v>1</v>
      </c>
      <c r="L134" s="40"/>
      <c r="M134" s="223" t="s">
        <v>1</v>
      </c>
      <c r="N134" s="224" t="s">
        <v>39</v>
      </c>
      <c r="O134" s="87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120</v>
      </c>
      <c r="AT134" s="214" t="s">
        <v>162</v>
      </c>
      <c r="AU134" s="214" t="s">
        <v>82</v>
      </c>
      <c r="AY134" s="13" t="s">
        <v>113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3" t="s">
        <v>82</v>
      </c>
      <c r="BK134" s="215">
        <f>ROUND(I134*H134,2)</f>
        <v>0</v>
      </c>
      <c r="BL134" s="13" t="s">
        <v>120</v>
      </c>
      <c r="BM134" s="214" t="s">
        <v>166</v>
      </c>
    </row>
    <row r="135" s="11" customFormat="1" ht="25.92" customHeight="1">
      <c r="A135" s="11"/>
      <c r="B135" s="188"/>
      <c r="C135" s="189"/>
      <c r="D135" s="190" t="s">
        <v>73</v>
      </c>
      <c r="E135" s="191" t="s">
        <v>167</v>
      </c>
      <c r="F135" s="191" t="s">
        <v>168</v>
      </c>
      <c r="G135" s="189"/>
      <c r="H135" s="189"/>
      <c r="I135" s="192"/>
      <c r="J135" s="193">
        <f>BK135</f>
        <v>0</v>
      </c>
      <c r="K135" s="189"/>
      <c r="L135" s="194"/>
      <c r="M135" s="195"/>
      <c r="N135" s="196"/>
      <c r="O135" s="196"/>
      <c r="P135" s="197">
        <f>P136</f>
        <v>0</v>
      </c>
      <c r="Q135" s="196"/>
      <c r="R135" s="197">
        <f>R136</f>
        <v>0</v>
      </c>
      <c r="S135" s="196"/>
      <c r="T135" s="198">
        <f>T136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9" t="s">
        <v>134</v>
      </c>
      <c r="AT135" s="200" t="s">
        <v>73</v>
      </c>
      <c r="AU135" s="200" t="s">
        <v>74</v>
      </c>
      <c r="AY135" s="199" t="s">
        <v>113</v>
      </c>
      <c r="BK135" s="201">
        <f>BK136</f>
        <v>0</v>
      </c>
    </row>
    <row r="136" s="2" customFormat="1" ht="49.05" customHeight="1">
      <c r="A136" s="34"/>
      <c r="B136" s="35"/>
      <c r="C136" s="216" t="s">
        <v>169</v>
      </c>
      <c r="D136" s="216" t="s">
        <v>162</v>
      </c>
      <c r="E136" s="217" t="s">
        <v>170</v>
      </c>
      <c r="F136" s="218" t="s">
        <v>171</v>
      </c>
      <c r="G136" s="219" t="s">
        <v>165</v>
      </c>
      <c r="H136" s="220">
        <v>1</v>
      </c>
      <c r="I136" s="221"/>
      <c r="J136" s="222">
        <f>ROUND(I136*H136,2)</f>
        <v>0</v>
      </c>
      <c r="K136" s="218" t="s">
        <v>1</v>
      </c>
      <c r="L136" s="40"/>
      <c r="M136" s="223" t="s">
        <v>1</v>
      </c>
      <c r="N136" s="224" t="s">
        <v>39</v>
      </c>
      <c r="O136" s="8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120</v>
      </c>
      <c r="AT136" s="214" t="s">
        <v>162</v>
      </c>
      <c r="AU136" s="214" t="s">
        <v>82</v>
      </c>
      <c r="AY136" s="13" t="s">
        <v>113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3" t="s">
        <v>82</v>
      </c>
      <c r="BK136" s="215">
        <f>ROUND(I136*H136,2)</f>
        <v>0</v>
      </c>
      <c r="BL136" s="13" t="s">
        <v>120</v>
      </c>
      <c r="BM136" s="214" t="s">
        <v>172</v>
      </c>
    </row>
    <row r="137" s="11" customFormat="1" ht="25.92" customHeight="1">
      <c r="A137" s="11"/>
      <c r="B137" s="188"/>
      <c r="C137" s="189"/>
      <c r="D137" s="190" t="s">
        <v>73</v>
      </c>
      <c r="E137" s="191" t="s">
        <v>173</v>
      </c>
      <c r="F137" s="191" t="s">
        <v>173</v>
      </c>
      <c r="G137" s="189"/>
      <c r="H137" s="189"/>
      <c r="I137" s="192"/>
      <c r="J137" s="193">
        <f>BK137</f>
        <v>0</v>
      </c>
      <c r="K137" s="189"/>
      <c r="L137" s="194"/>
      <c r="M137" s="195"/>
      <c r="N137" s="196"/>
      <c r="O137" s="196"/>
      <c r="P137" s="197">
        <f>SUM(P138:P141)</f>
        <v>0</v>
      </c>
      <c r="Q137" s="196"/>
      <c r="R137" s="197">
        <f>SUM(R138:R141)</f>
        <v>0</v>
      </c>
      <c r="S137" s="196"/>
      <c r="T137" s="198">
        <f>SUM(T138:T141)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9" t="s">
        <v>134</v>
      </c>
      <c r="AT137" s="200" t="s">
        <v>73</v>
      </c>
      <c r="AU137" s="200" t="s">
        <v>74</v>
      </c>
      <c r="AY137" s="199" t="s">
        <v>113</v>
      </c>
      <c r="BK137" s="201">
        <f>SUM(BK138:BK141)</f>
        <v>0</v>
      </c>
    </row>
    <row r="138" s="2" customFormat="1" ht="16.5" customHeight="1">
      <c r="A138" s="34"/>
      <c r="B138" s="35"/>
      <c r="C138" s="216" t="s">
        <v>8</v>
      </c>
      <c r="D138" s="216" t="s">
        <v>162</v>
      </c>
      <c r="E138" s="217" t="s">
        <v>174</v>
      </c>
      <c r="F138" s="218" t="s">
        <v>175</v>
      </c>
      <c r="G138" s="219" t="s">
        <v>165</v>
      </c>
      <c r="H138" s="220">
        <v>1</v>
      </c>
      <c r="I138" s="221"/>
      <c r="J138" s="222">
        <f>ROUND(I138*H138,2)</f>
        <v>0</v>
      </c>
      <c r="K138" s="218" t="s">
        <v>1</v>
      </c>
      <c r="L138" s="40"/>
      <c r="M138" s="223" t="s">
        <v>1</v>
      </c>
      <c r="N138" s="224" t="s">
        <v>39</v>
      </c>
      <c r="O138" s="8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176</v>
      </c>
      <c r="AT138" s="214" t="s">
        <v>162</v>
      </c>
      <c r="AU138" s="214" t="s">
        <v>82</v>
      </c>
      <c r="AY138" s="13" t="s">
        <v>113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3" t="s">
        <v>82</v>
      </c>
      <c r="BK138" s="215">
        <f>ROUND(I138*H138,2)</f>
        <v>0</v>
      </c>
      <c r="BL138" s="13" t="s">
        <v>176</v>
      </c>
      <c r="BM138" s="214" t="s">
        <v>177</v>
      </c>
    </row>
    <row r="139" s="2" customFormat="1" ht="16.5" customHeight="1">
      <c r="A139" s="34"/>
      <c r="B139" s="35"/>
      <c r="C139" s="216" t="s">
        <v>178</v>
      </c>
      <c r="D139" s="216" t="s">
        <v>162</v>
      </c>
      <c r="E139" s="217" t="s">
        <v>179</v>
      </c>
      <c r="F139" s="218" t="s">
        <v>180</v>
      </c>
      <c r="G139" s="219" t="s">
        <v>165</v>
      </c>
      <c r="H139" s="220">
        <v>1</v>
      </c>
      <c r="I139" s="221"/>
      <c r="J139" s="222">
        <f>ROUND(I139*H139,2)</f>
        <v>0</v>
      </c>
      <c r="K139" s="218" t="s">
        <v>1</v>
      </c>
      <c r="L139" s="40"/>
      <c r="M139" s="223" t="s">
        <v>1</v>
      </c>
      <c r="N139" s="224" t="s">
        <v>39</v>
      </c>
      <c r="O139" s="8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176</v>
      </c>
      <c r="AT139" s="214" t="s">
        <v>162</v>
      </c>
      <c r="AU139" s="214" t="s">
        <v>82</v>
      </c>
      <c r="AY139" s="13" t="s">
        <v>113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3" t="s">
        <v>82</v>
      </c>
      <c r="BK139" s="215">
        <f>ROUND(I139*H139,2)</f>
        <v>0</v>
      </c>
      <c r="BL139" s="13" t="s">
        <v>176</v>
      </c>
      <c r="BM139" s="214" t="s">
        <v>181</v>
      </c>
    </row>
    <row r="140" s="2" customFormat="1" ht="16.5" customHeight="1">
      <c r="A140" s="34"/>
      <c r="B140" s="35"/>
      <c r="C140" s="216" t="s">
        <v>147</v>
      </c>
      <c r="D140" s="216" t="s">
        <v>162</v>
      </c>
      <c r="E140" s="217" t="s">
        <v>182</v>
      </c>
      <c r="F140" s="218" t="s">
        <v>183</v>
      </c>
      <c r="G140" s="219" t="s">
        <v>165</v>
      </c>
      <c r="H140" s="220">
        <v>1</v>
      </c>
      <c r="I140" s="221"/>
      <c r="J140" s="222">
        <f>ROUND(I140*H140,2)</f>
        <v>0</v>
      </c>
      <c r="K140" s="218" t="s">
        <v>1</v>
      </c>
      <c r="L140" s="40"/>
      <c r="M140" s="223" t="s">
        <v>1</v>
      </c>
      <c r="N140" s="224" t="s">
        <v>39</v>
      </c>
      <c r="O140" s="8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4" t="s">
        <v>176</v>
      </c>
      <c r="AT140" s="214" t="s">
        <v>162</v>
      </c>
      <c r="AU140" s="214" t="s">
        <v>82</v>
      </c>
      <c r="AY140" s="13" t="s">
        <v>113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3" t="s">
        <v>82</v>
      </c>
      <c r="BK140" s="215">
        <f>ROUND(I140*H140,2)</f>
        <v>0</v>
      </c>
      <c r="BL140" s="13" t="s">
        <v>176</v>
      </c>
      <c r="BM140" s="214" t="s">
        <v>184</v>
      </c>
    </row>
    <row r="141" s="2" customFormat="1" ht="16.5" customHeight="1">
      <c r="A141" s="34"/>
      <c r="B141" s="35"/>
      <c r="C141" s="216" t="s">
        <v>185</v>
      </c>
      <c r="D141" s="216" t="s">
        <v>162</v>
      </c>
      <c r="E141" s="217" t="s">
        <v>186</v>
      </c>
      <c r="F141" s="218" t="s">
        <v>187</v>
      </c>
      <c r="G141" s="219" t="s">
        <v>165</v>
      </c>
      <c r="H141" s="220">
        <v>1</v>
      </c>
      <c r="I141" s="221"/>
      <c r="J141" s="222">
        <f>ROUND(I141*H141,2)</f>
        <v>0</v>
      </c>
      <c r="K141" s="218" t="s">
        <v>1</v>
      </c>
      <c r="L141" s="40"/>
      <c r="M141" s="225" t="s">
        <v>1</v>
      </c>
      <c r="N141" s="226" t="s">
        <v>39</v>
      </c>
      <c r="O141" s="227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4" t="s">
        <v>176</v>
      </c>
      <c r="AT141" s="214" t="s">
        <v>162</v>
      </c>
      <c r="AU141" s="214" t="s">
        <v>82</v>
      </c>
      <c r="AY141" s="13" t="s">
        <v>113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3" t="s">
        <v>82</v>
      </c>
      <c r="BK141" s="215">
        <f>ROUND(I141*H141,2)</f>
        <v>0</v>
      </c>
      <c r="BL141" s="13" t="s">
        <v>176</v>
      </c>
      <c r="BM141" s="214" t="s">
        <v>188</v>
      </c>
    </row>
    <row r="142" s="2" customFormat="1" ht="6.96" customHeight="1">
      <c r="A142" s="34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0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sheet="1" autoFilter="0" formatColumns="0" formatRows="0" objects="1" scenarios="1" spinCount="100000" saltValue="L8j7TZop5/2FnLKno4ypssRISolQTrlk9ZO7KA7AgALuZZg2q9EjNUZ4oD3uJf0psvrqgFfGhXcgSS4UUaszRQ==" hashValue="O/JcnN3VwAai4dRamh0tnoGeDpYRdRQyKzyllLUyWirq6d+11oTtESw59TIArg3wWLMy5hlzSYS9+V1+Kb6GbQ==" algorithmName="SHA-512" password="CC35"/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B6C21577DB9342AA3A5327ECDAA275" ma:contentTypeVersion="15" ma:contentTypeDescription="Vytvoří nový dokument" ma:contentTypeScope="" ma:versionID="e0ede157753fe29d6274cd9161a48aaa">
  <xsd:schema xmlns:xsd="http://www.w3.org/2001/XMLSchema" xmlns:xs="http://www.w3.org/2001/XMLSchema" xmlns:p="http://schemas.microsoft.com/office/2006/metadata/properties" xmlns:ns2="d8fb9062-709c-4730-9d26-2c813131f2b0" xmlns:ns3="b43a5098-3373-4d45-bbe5-907fd04e5a7a" targetNamespace="http://schemas.microsoft.com/office/2006/metadata/properties" ma:root="true" ma:fieldsID="08e7215e60c2672b4691be5bbfe1dcb4" ns2:_="" ns3:_="">
    <xsd:import namespace="d8fb9062-709c-4730-9d26-2c813131f2b0"/>
    <xsd:import namespace="b43a5098-3373-4d45-bbe5-907fd04e5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b9062-709c-4730-9d26-2c813131f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f39312f5-02ac-40b3-9a1e-d88fe0cf2e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a5098-3373-4d45-bbe5-907fd04e5a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96c7a42-6075-464c-a5bb-6d97efb605f8}" ma:internalName="TaxCatchAll" ma:showField="CatchAllData" ma:web="b43a5098-3373-4d45-bbe5-907fd04e5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5B472-F358-41EE-BC67-223D22CEF3AF}"/>
</file>

<file path=customXml/itemProps2.xml><?xml version="1.0" encoding="utf-8"?>
<ds:datastoreItem xmlns:ds="http://schemas.openxmlformats.org/officeDocument/2006/customXml" ds:itemID="{0539EDE6-E950-4254-8611-1BE1CB72D455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DESKTOP-46KUIL8\Hana Stepankova</dc:creator>
  <cp:lastModifiedBy>DESKTOP-46KUIL8\Hana Stepankova</cp:lastModifiedBy>
  <dcterms:created xsi:type="dcterms:W3CDTF">2024-10-23T10:01:56Z</dcterms:created>
  <dcterms:modified xsi:type="dcterms:W3CDTF">2024-10-23T10:01:58Z</dcterms:modified>
</cp:coreProperties>
</file>